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Screening" sheetId="1" r:id="rId1"/>
  </sheets>
  <definedNames>
    <definedName name="_Hlk106035169" localSheetId="0">'Screening'!$B$11</definedName>
  </definedNames>
  <calcPr fullCalcOnLoad="1"/>
</workbook>
</file>

<file path=xl/sharedStrings.xml><?xml version="1.0" encoding="utf-8"?>
<sst xmlns="http://schemas.openxmlformats.org/spreadsheetml/2006/main" count="128" uniqueCount="98">
  <si>
    <t>Anexa 10 - Buget și plan de achiziții</t>
  </si>
  <si>
    <t>PLANUL NAȚIONAL DE REDRESARE ȘI REZILIENȚĂ</t>
  </si>
  <si>
    <t>Pilonul V: Sănătate și reziliență instituțională</t>
  </si>
  <si>
    <t>COMPONENTA: 12 - Sănătate</t>
  </si>
  <si>
    <t>INVESTIȚIA: I2. Dezvoltarea infrastructurii spitalicești publiceI2. Dezvoltarea infrastructurii spitalicești publice</t>
  </si>
  <si>
    <t>Investiția specifică: I2.3: Secții de terapie intensivă pentru nou-născuți</t>
  </si>
  <si>
    <t>Screening</t>
  </si>
  <si>
    <t>Titlu proiect:</t>
  </si>
  <si>
    <t>Creșterea capacității de screening pentru nou – născuți în cadrul Spitalului Județean de  Urgență „Dr.Fogolyán Kristof” din Sfântu Gheorghe</t>
  </si>
  <si>
    <t>Solicitant:</t>
  </si>
  <si>
    <t>SPITALULUL JUDEȚEAN DE URGENȚĂ „DR.FOGOLYÁN KRISTOF” SFÂNTU GHEORGHE</t>
  </si>
  <si>
    <t>CIF/CUI:</t>
  </si>
  <si>
    <t>Localitatea:</t>
  </si>
  <si>
    <t>SFÂNTU GHEORGHE</t>
  </si>
  <si>
    <t>Județ:</t>
  </si>
  <si>
    <t>COVASNA</t>
  </si>
  <si>
    <r>
      <t xml:space="preserve">* data publicare: se va lua în considerare  pentru estimare data semnare contracte de finanțare: </t>
    </r>
    <r>
      <rPr>
        <b/>
        <sz val="11"/>
        <color indexed="8"/>
        <rFont val="Calibri"/>
        <family val="2"/>
      </rPr>
      <t>29 septembrie 2023</t>
    </r>
  </si>
  <si>
    <t>Buget</t>
  </si>
  <si>
    <t>Plan de achizții</t>
  </si>
  <si>
    <t>Nr. crt.</t>
  </si>
  <si>
    <t>Denumirea echipamentelor/dotărilor /lucrărilor/ serviciilor</t>
  </si>
  <si>
    <t>UM</t>
  </si>
  <si>
    <t>Cantitate</t>
  </si>
  <si>
    <t>Preț Unitar
fără TVA</t>
  </si>
  <si>
    <t>Eligibilitate</t>
  </si>
  <si>
    <t>Oferta 1</t>
  </si>
  <si>
    <t>Oferta 2</t>
  </si>
  <si>
    <t>Tipul și obiectul contractului de achiziție publică / acordului - cadru</t>
  </si>
  <si>
    <t>COD CPV</t>
  </si>
  <si>
    <t>Valoare estimata contract  fără TVA</t>
  </si>
  <si>
    <t>A - Procedura aplicata</t>
  </si>
  <si>
    <t>B - Data  estimată publicare procedura</t>
  </si>
  <si>
    <t>C- Data estimată   publicare rezultat evaluare</t>
  </si>
  <si>
    <t>D- Data  estimată semnare  contract de achiziţie publică/acordului-cadru</t>
  </si>
  <si>
    <t>D- Data  estimată livrare / recepție / punere în funcțiune</t>
  </si>
  <si>
    <t>Total</t>
  </si>
  <si>
    <t>Da</t>
  </si>
  <si>
    <t>Nu</t>
  </si>
  <si>
    <t>Data</t>
  </si>
  <si>
    <t>Preț unitar fără tva</t>
  </si>
  <si>
    <t>Dotări/Echipamente</t>
  </si>
  <si>
    <t>Incubator de transport</t>
  </si>
  <si>
    <t>Buc</t>
  </si>
  <si>
    <t>1</t>
  </si>
  <si>
    <t>34/17.01.2023</t>
  </si>
  <si>
    <t>220767/22.12.2022</t>
  </si>
  <si>
    <t>Achizitie echipamente medicale - loturi multiple</t>
  </si>
  <si>
    <t>33152000-0 Incubatoare</t>
  </si>
  <si>
    <t>licitatie deschisă</t>
  </si>
  <si>
    <t>Monitor funcții vitale pentru operații cezariene</t>
  </si>
  <si>
    <t>QUO-19978-L9N9K1/1/17/2023/DOC</t>
  </si>
  <si>
    <t>33195100-4 - Monitoare</t>
  </si>
  <si>
    <t>Ventilator de transport
 (FiO2 reglabil 21-100%)</t>
  </si>
  <si>
    <t>2SE/18.01.2023</t>
  </si>
  <si>
    <t>39717100-2 - Ventilatoare</t>
  </si>
  <si>
    <t>Monitor semne vitale sala de nasteri</t>
  </si>
  <si>
    <t>43/25.01.2023</t>
  </si>
  <si>
    <t>Nr. 1/04.01.2023</t>
  </si>
  <si>
    <t>Mixer aer-oxigen</t>
  </si>
  <si>
    <t>33100000-1 Echipamente si instrumente medicale</t>
  </si>
  <si>
    <t>Total dotări/echipamente:</t>
  </si>
  <si>
    <t>Lucrări</t>
  </si>
  <si>
    <t>Servicii</t>
  </si>
  <si>
    <t>Consultanta elaborare cerere de finantare</t>
  </si>
  <si>
    <t>Serviciu</t>
  </si>
  <si>
    <t>Servicii de consultanta elaborare aplicatie</t>
  </si>
  <si>
    <t>79400000-8 -
Consultanta in
afaceri si in
management
si servicii
conexe (Rev.2)</t>
  </si>
  <si>
    <t>Achizitie directa</t>
  </si>
  <si>
    <t>Iul-2022</t>
  </si>
  <si>
    <t>0ct-2022</t>
  </si>
  <si>
    <t>Cheltuieli informare si publicitate - anunt in ziar</t>
  </si>
  <si>
    <t>137/10.02.2023</t>
  </si>
  <si>
    <t>86/10.02.2023</t>
  </si>
  <si>
    <t>Servicii de publicitate si informare</t>
  </si>
  <si>
    <t>79341000-6: Servicii de publicitate</t>
  </si>
  <si>
    <t>Cheltuieli informare si publicitate - Panouri si etichete</t>
  </si>
  <si>
    <t>13/10.02.2023</t>
  </si>
  <si>
    <t>11/14.02.2023</t>
  </si>
  <si>
    <t>Servicii de consultanta  privind managementul si 
gestionarea proiectelor</t>
  </si>
  <si>
    <t>Servicii de consultanta privind managementul si gestionarea proiectelor</t>
  </si>
  <si>
    <t>72224000-1 -
Servicii de
consultanta
privind
gestionarea
proiectelor
(Rev.2)</t>
  </si>
  <si>
    <t>Total servicii:</t>
  </si>
  <si>
    <t>Total eligibil fără TVA</t>
  </si>
  <si>
    <t>1.1.</t>
  </si>
  <si>
    <t>Din care Componenta Verde</t>
  </si>
  <si>
    <t>curs euro</t>
  </si>
  <si>
    <t>1.2.</t>
  </si>
  <si>
    <t>Din care Componenta Digitală</t>
  </si>
  <si>
    <t>TVA pentru valoare eligibilă (1x19%)</t>
  </si>
  <si>
    <t>Total eligibil cu TVA (1+2)</t>
  </si>
  <si>
    <t>Total neeligibil fără TVA</t>
  </si>
  <si>
    <t>TVA pentru valoare neeligibilă (4x19%)</t>
  </si>
  <si>
    <t>Total neeligibil cu TVA (4+5)</t>
  </si>
  <si>
    <t>Total proiect fără TVA (1+4)</t>
  </si>
  <si>
    <t>Total TVA proiect (2+5)</t>
  </si>
  <si>
    <t>Total proiect cu TVA (7+8)</t>
  </si>
  <si>
    <t>Anexa nr. 2</t>
  </si>
  <si>
    <t>la Hotărârea nr. 28./2023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</si>
</sst>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rebuchet MS"/>
      <family val="2"/>
    </font>
    <font>
      <sz val="14"/>
      <color indexed="8"/>
      <name val="Trebuchet MS"/>
      <family val="2"/>
    </font>
    <font>
      <sz val="16"/>
      <color indexed="8"/>
      <name val="Trebuchet MS"/>
      <family val="2"/>
    </font>
    <font>
      <b/>
      <sz val="16"/>
      <color indexed="8"/>
      <name val="Trebuchet MS"/>
      <family val="2"/>
    </font>
    <font>
      <b/>
      <sz val="16"/>
      <color indexed="9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rebuchet MS"/>
      <family val="2"/>
    </font>
    <font>
      <sz val="14"/>
      <color theme="1"/>
      <name val="Trebuchet MS"/>
      <family val="2"/>
    </font>
    <font>
      <sz val="16"/>
      <color theme="1"/>
      <name val="Trebuchet MS"/>
      <family val="2"/>
    </font>
    <font>
      <b/>
      <sz val="16"/>
      <color theme="1"/>
      <name val="Trebuchet MS"/>
      <family val="2"/>
    </font>
    <font>
      <b/>
      <sz val="16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ashDotDot"/>
      <right/>
      <top style="dashDotDot"/>
      <bottom/>
    </border>
    <border>
      <left/>
      <right style="dashDotDot"/>
      <top style="dashDotDot"/>
      <bottom/>
    </border>
    <border>
      <left style="dashDotDot"/>
      <right style="dashDotDot"/>
      <top style="dashDotDot"/>
      <bottom style="dashDotDot"/>
    </border>
    <border>
      <left style="dashDotDot"/>
      <right/>
      <top/>
      <bottom/>
    </border>
    <border>
      <left/>
      <right style="dashDotDot"/>
      <top/>
      <bottom/>
    </border>
    <border>
      <left style="dashDotDot"/>
      <right/>
      <top/>
      <bottom style="dashDotDot"/>
    </border>
    <border>
      <left/>
      <right style="dashDotDot"/>
      <top/>
      <bottom style="dashDotDot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9" fillId="0" borderId="0" applyBorder="0" applyProtection="0">
      <alignment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wrapText="1"/>
    </xf>
    <xf numFmtId="0" fontId="28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10" xfId="0" applyFill="1" applyBorder="1" applyAlignment="1">
      <alignment wrapText="1"/>
    </xf>
    <xf numFmtId="0" fontId="0" fillId="8" borderId="13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3" fontId="0" fillId="0" borderId="10" xfId="42" applyFon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1" xfId="42" applyFont="1" applyBorder="1" applyAlignment="1">
      <alignment/>
    </xf>
    <xf numFmtId="0" fontId="0" fillId="0" borderId="12" xfId="0" applyBorder="1" applyAlignment="1">
      <alignment wrapText="1"/>
    </xf>
    <xf numFmtId="164" fontId="29" fillId="34" borderId="10" xfId="46" applyFill="1" applyBorder="1" applyAlignment="1">
      <alignment horizontal="center" vertical="center"/>
    </xf>
    <xf numFmtId="17" fontId="0" fillId="0" borderId="10" xfId="0" applyNumberFormat="1" applyBorder="1" applyAlignment="1">
      <alignment/>
    </xf>
    <xf numFmtId="17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3" fontId="40" fillId="2" borderId="10" xfId="42" applyFont="1" applyFill="1" applyBorder="1" applyAlignment="1">
      <alignment/>
    </xf>
    <xf numFmtId="0" fontId="40" fillId="2" borderId="10" xfId="0" applyFont="1" applyFill="1" applyBorder="1" applyAlignment="1">
      <alignment/>
    </xf>
    <xf numFmtId="0" fontId="0" fillId="8" borderId="14" xfId="0" applyFill="1" applyBorder="1" applyAlignment="1">
      <alignment/>
    </xf>
    <xf numFmtId="0" fontId="0" fillId="8" borderId="15" xfId="0" applyFill="1" applyBorder="1" applyAlignment="1">
      <alignment wrapText="1"/>
    </xf>
    <xf numFmtId="0" fontId="0" fillId="8" borderId="15" xfId="0" applyFill="1" applyBorder="1" applyAlignment="1">
      <alignment/>
    </xf>
    <xf numFmtId="0" fontId="0" fillId="8" borderId="16" xfId="0" applyFill="1" applyBorder="1" applyAlignment="1">
      <alignment/>
    </xf>
    <xf numFmtId="164" fontId="29" fillId="0" borderId="17" xfId="46" applyBorder="1" applyAlignment="1">
      <alignment horizontal="center" vertical="center" wrapText="1"/>
    </xf>
    <xf numFmtId="164" fontId="29" fillId="0" borderId="18" xfId="46" applyBorder="1" applyAlignment="1">
      <alignment horizontal="center" wrapText="1"/>
    </xf>
    <xf numFmtId="43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17" fontId="0" fillId="0" borderId="18" xfId="0" applyNumberFormat="1" applyBorder="1" applyAlignment="1">
      <alignment horizontal="right"/>
    </xf>
    <xf numFmtId="17" fontId="0" fillId="0" borderId="18" xfId="0" applyNumberFormat="1" applyBorder="1" applyAlignment="1">
      <alignment/>
    </xf>
    <xf numFmtId="17" fontId="0" fillId="0" borderId="19" xfId="0" applyNumberFormat="1" applyBorder="1" applyAlignment="1">
      <alignment/>
    </xf>
    <xf numFmtId="43" fontId="0" fillId="0" borderId="10" xfId="42" applyFont="1" applyFill="1" applyBorder="1" applyAlignment="1">
      <alignment wrapText="1"/>
    </xf>
    <xf numFmtId="0" fontId="10" fillId="0" borderId="10" xfId="0" applyFont="1" applyBorder="1" applyAlignment="1">
      <alignment/>
    </xf>
    <xf numFmtId="164" fontId="29" fillId="0" borderId="12" xfId="46" applyBorder="1" applyAlignment="1">
      <alignment horizontal="center" vertical="center" wrapText="1"/>
    </xf>
    <xf numFmtId="164" fontId="29" fillId="0" borderId="10" xfId="46" applyBorder="1" applyAlignment="1">
      <alignment horizontal="center" wrapText="1"/>
    </xf>
    <xf numFmtId="164" fontId="29" fillId="0" borderId="10" xfId="46" applyBorder="1" applyAlignment="1">
      <alignment horizontal="center" vertical="center" wrapText="1"/>
    </xf>
    <xf numFmtId="43" fontId="40" fillId="2" borderId="20" xfId="42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3" fontId="0" fillId="35" borderId="25" xfId="42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26" xfId="0" applyBorder="1" applyAlignment="1">
      <alignment horizontal="right"/>
    </xf>
    <xf numFmtId="43" fontId="0" fillId="0" borderId="27" xfId="42" applyFont="1" applyBorder="1" applyAlignment="1">
      <alignment/>
    </xf>
    <xf numFmtId="0" fontId="0" fillId="14" borderId="0" xfId="0" applyFill="1" applyAlignment="1">
      <alignment/>
    </xf>
    <xf numFmtId="0" fontId="0" fillId="0" borderId="26" xfId="0" applyBorder="1" applyAlignment="1">
      <alignment/>
    </xf>
    <xf numFmtId="43" fontId="11" fillId="0" borderId="27" xfId="42" applyFont="1" applyBorder="1" applyAlignment="1">
      <alignment/>
    </xf>
    <xf numFmtId="43" fontId="11" fillId="35" borderId="27" xfId="42" applyFont="1" applyFill="1" applyBorder="1" applyAlignment="1">
      <alignment/>
    </xf>
    <xf numFmtId="0" fontId="0" fillId="0" borderId="28" xfId="0" applyBorder="1" applyAlignment="1">
      <alignment/>
    </xf>
    <xf numFmtId="43" fontId="0" fillId="35" borderId="29" xfId="42" applyFont="1" applyFill="1" applyBorder="1" applyAlignment="1">
      <alignment/>
    </xf>
    <xf numFmtId="0" fontId="40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8" borderId="30" xfId="0" applyFont="1" applyFill="1" applyBorder="1" applyAlignment="1">
      <alignment horizontal="left"/>
    </xf>
    <xf numFmtId="0" fontId="43" fillId="8" borderId="31" xfId="0" applyFont="1" applyFill="1" applyBorder="1" applyAlignment="1">
      <alignment horizontal="left"/>
    </xf>
    <xf numFmtId="0" fontId="0" fillId="2" borderId="32" xfId="0" applyFill="1" applyBorder="1" applyAlignment="1">
      <alignment horizontal="center" wrapText="1"/>
    </xf>
    <xf numFmtId="0" fontId="43" fillId="8" borderId="33" xfId="0" applyFont="1" applyFill="1" applyBorder="1" applyAlignment="1">
      <alignment horizontal="left"/>
    </xf>
    <xf numFmtId="0" fontId="43" fillId="8" borderId="34" xfId="0" applyFont="1" applyFill="1" applyBorder="1" applyAlignment="1">
      <alignment horizontal="left"/>
    </xf>
    <xf numFmtId="0" fontId="0" fillId="2" borderId="32" xfId="0" applyFill="1" applyBorder="1" applyAlignment="1">
      <alignment horizontal="center"/>
    </xf>
    <xf numFmtId="0" fontId="43" fillId="8" borderId="33" xfId="0" applyFont="1" applyFill="1" applyBorder="1" applyAlignment="1">
      <alignment horizontal="left" vertical="center"/>
    </xf>
    <xf numFmtId="0" fontId="43" fillId="8" borderId="34" xfId="0" applyFont="1" applyFill="1" applyBorder="1" applyAlignment="1">
      <alignment horizontal="left" vertical="center"/>
    </xf>
    <xf numFmtId="0" fontId="43" fillId="8" borderId="35" xfId="0" applyFont="1" applyFill="1" applyBorder="1" applyAlignment="1">
      <alignment horizontal="left"/>
    </xf>
    <xf numFmtId="0" fontId="43" fillId="8" borderId="36" xfId="0" applyFont="1" applyFill="1" applyBorder="1" applyAlignment="1">
      <alignment horizontal="left"/>
    </xf>
    <xf numFmtId="0" fontId="40" fillId="2" borderId="12" xfId="0" applyFont="1" applyFill="1" applyBorder="1" applyAlignment="1">
      <alignment horizontal="center"/>
    </xf>
    <xf numFmtId="0" fontId="40" fillId="2" borderId="10" xfId="0" applyFont="1" applyFill="1" applyBorder="1" applyAlignment="1">
      <alignment horizontal="center"/>
    </xf>
    <xf numFmtId="0" fontId="40" fillId="8" borderId="12" xfId="0" applyFont="1" applyFill="1" applyBorder="1" applyAlignment="1">
      <alignment horizontal="center"/>
    </xf>
    <xf numFmtId="0" fontId="40" fillId="8" borderId="10" xfId="0" applyFont="1" applyFill="1" applyBorder="1" applyAlignment="1">
      <alignment horizontal="center"/>
    </xf>
    <xf numFmtId="0" fontId="40" fillId="2" borderId="22" xfId="0" applyFont="1" applyFill="1" applyBorder="1" applyAlignment="1">
      <alignment horizontal="center"/>
    </xf>
    <xf numFmtId="0" fontId="40" fillId="2" borderId="2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67"/>
  <sheetViews>
    <sheetView tabSelected="1" zoomScalePageLayoutView="0" workbookViewId="0" topLeftCell="A1">
      <selection activeCell="B4" sqref="B4:M4"/>
    </sheetView>
  </sheetViews>
  <sheetFormatPr defaultColWidth="9.140625" defaultRowHeight="15"/>
  <cols>
    <col min="3" max="3" width="25.421875" style="0" customWidth="1"/>
    <col min="6" max="6" width="10.140625" style="0" bestFit="1" customWidth="1"/>
    <col min="7" max="7" width="15.8515625" style="0" customWidth="1"/>
    <col min="8" max="9" width="10.140625" style="0" bestFit="1" customWidth="1"/>
    <col min="10" max="10" width="13.57421875" style="0" customWidth="1"/>
    <col min="11" max="11" width="16.00390625" style="0" customWidth="1"/>
    <col min="12" max="12" width="17.421875" style="0" customWidth="1"/>
    <col min="13" max="13" width="15.28125" style="0" customWidth="1"/>
    <col min="14" max="14" width="18.8515625" style="0" customWidth="1"/>
    <col min="15" max="15" width="21.140625" style="4" bestFit="1" customWidth="1"/>
    <col min="16" max="16" width="18.28125" style="0" customWidth="1"/>
    <col min="17" max="17" width="17.57421875" style="0" customWidth="1"/>
    <col min="18" max="18" width="16.421875" style="0" customWidth="1"/>
    <col min="19" max="19" width="17.140625" style="0" customWidth="1"/>
    <col min="20" max="20" width="18.421875" style="0" customWidth="1"/>
    <col min="21" max="21" width="19.140625" style="0" customWidth="1"/>
  </cols>
  <sheetData>
    <row r="2" ht="15">
      <c r="I2" t="s">
        <v>96</v>
      </c>
    </row>
    <row r="3" ht="15">
      <c r="I3" t="s">
        <v>97</v>
      </c>
    </row>
    <row r="4" spans="2:13" ht="15">
      <c r="B4" s="62" t="s">
        <v>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6" spans="2:9" ht="21">
      <c r="B6" s="1" t="s">
        <v>1</v>
      </c>
      <c r="C6" s="2"/>
      <c r="D6" s="3"/>
      <c r="E6" s="3"/>
      <c r="F6" s="3"/>
      <c r="G6" s="3"/>
      <c r="H6" s="3"/>
      <c r="I6" s="3"/>
    </row>
    <row r="7" spans="2:9" ht="21">
      <c r="B7" s="2"/>
      <c r="C7" s="2"/>
      <c r="D7" s="3"/>
      <c r="E7" s="3"/>
      <c r="F7" s="3"/>
      <c r="G7" s="3"/>
      <c r="H7" s="3"/>
      <c r="I7" s="3"/>
    </row>
    <row r="8" spans="2:9" ht="21">
      <c r="B8" s="2" t="s">
        <v>2</v>
      </c>
      <c r="C8" s="2"/>
      <c r="D8" s="3"/>
      <c r="E8" s="3"/>
      <c r="F8" s="3"/>
      <c r="G8" s="3"/>
      <c r="H8" s="3"/>
      <c r="I8" s="3"/>
    </row>
    <row r="9" spans="2:9" ht="21">
      <c r="B9" s="2" t="s">
        <v>3</v>
      </c>
      <c r="C9" s="2"/>
      <c r="D9" s="3"/>
      <c r="E9" s="3"/>
      <c r="F9" s="3"/>
      <c r="G9" s="3"/>
      <c r="H9" s="3"/>
      <c r="I9" s="3"/>
    </row>
    <row r="10" spans="2:9" ht="21">
      <c r="B10" s="2" t="s">
        <v>4</v>
      </c>
      <c r="C10" s="2"/>
      <c r="D10" s="3"/>
      <c r="E10" s="3"/>
      <c r="F10" s="3"/>
      <c r="G10" s="3"/>
      <c r="H10" s="3"/>
      <c r="I10" s="3"/>
    </row>
    <row r="11" spans="2:9" ht="21">
      <c r="B11" s="2" t="s">
        <v>5</v>
      </c>
      <c r="C11" s="2"/>
      <c r="D11" s="3"/>
      <c r="E11" s="3"/>
      <c r="F11" s="3"/>
      <c r="G11" s="3"/>
      <c r="H11" s="3"/>
      <c r="I11" s="3"/>
    </row>
    <row r="12" spans="2:8" ht="21">
      <c r="B12" s="63" t="s">
        <v>6</v>
      </c>
      <c r="C12" s="64"/>
      <c r="D12" s="64"/>
      <c r="E12" s="64"/>
      <c r="F12" s="64"/>
      <c r="G12" s="64"/>
      <c r="H12" s="64"/>
    </row>
    <row r="13" spans="2:3" ht="18.75">
      <c r="B13" s="2"/>
      <c r="C13" s="2"/>
    </row>
    <row r="14" spans="2:13" ht="31.5" customHeight="1">
      <c r="B14" s="65" t="s">
        <v>7</v>
      </c>
      <c r="C14" s="66"/>
      <c r="D14" s="67" t="s">
        <v>8</v>
      </c>
      <c r="E14" s="67"/>
      <c r="F14" s="67"/>
      <c r="G14" s="67"/>
      <c r="H14" s="67"/>
      <c r="I14" s="67"/>
      <c r="J14" s="67"/>
      <c r="K14" s="67"/>
      <c r="L14" s="67"/>
      <c r="M14" s="67"/>
    </row>
    <row r="15" spans="2:13" ht="18.75">
      <c r="B15" s="68" t="s">
        <v>9</v>
      </c>
      <c r="C15" s="69"/>
      <c r="D15" s="70" t="s">
        <v>10</v>
      </c>
      <c r="E15" s="70"/>
      <c r="F15" s="70"/>
      <c r="G15" s="70"/>
      <c r="H15" s="70"/>
      <c r="I15" s="70"/>
      <c r="J15" s="70"/>
      <c r="K15" s="70"/>
      <c r="L15" s="70"/>
      <c r="M15" s="70"/>
    </row>
    <row r="16" spans="2:13" ht="15" customHeight="1">
      <c r="B16" s="71" t="s">
        <v>11</v>
      </c>
      <c r="C16" s="72"/>
      <c r="D16" s="70">
        <v>4202010</v>
      </c>
      <c r="E16" s="70"/>
      <c r="F16" s="70"/>
      <c r="G16" s="70"/>
      <c r="H16" s="70"/>
      <c r="I16" s="70"/>
      <c r="J16" s="70"/>
      <c r="K16" s="70"/>
      <c r="L16" s="70"/>
      <c r="M16" s="70"/>
    </row>
    <row r="17" spans="2:13" ht="18.75">
      <c r="B17" s="68" t="s">
        <v>12</v>
      </c>
      <c r="C17" s="69"/>
      <c r="D17" s="70" t="s">
        <v>13</v>
      </c>
      <c r="E17" s="70"/>
      <c r="F17" s="70"/>
      <c r="G17" s="70"/>
      <c r="H17" s="70"/>
      <c r="I17" s="70"/>
      <c r="J17" s="70"/>
      <c r="K17" s="70"/>
      <c r="L17" s="70"/>
      <c r="M17" s="70"/>
    </row>
    <row r="18" spans="2:13" ht="18.75">
      <c r="B18" s="73" t="s">
        <v>14</v>
      </c>
      <c r="C18" s="74"/>
      <c r="D18" s="70" t="s">
        <v>15</v>
      </c>
      <c r="E18" s="70"/>
      <c r="F18" s="70"/>
      <c r="G18" s="70"/>
      <c r="H18" s="70"/>
      <c r="I18" s="70"/>
      <c r="J18" s="70"/>
      <c r="K18" s="70"/>
      <c r="L18" s="70"/>
      <c r="M18" s="70"/>
    </row>
    <row r="20" spans="14:21" ht="15.75" thickBot="1">
      <c r="N20" s="81" t="s">
        <v>16</v>
      </c>
      <c r="O20" s="81"/>
      <c r="P20" s="81"/>
      <c r="Q20" s="81"/>
      <c r="R20" s="81"/>
      <c r="S20" s="81"/>
      <c r="T20" s="81"/>
      <c r="U20" s="81"/>
    </row>
    <row r="21" spans="2:21" ht="21">
      <c r="B21" s="82" t="s">
        <v>17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4"/>
      <c r="N21" s="82" t="s">
        <v>18</v>
      </c>
      <c r="O21" s="83"/>
      <c r="P21" s="83"/>
      <c r="Q21" s="83"/>
      <c r="R21" s="83"/>
      <c r="S21" s="83"/>
      <c r="T21" s="83"/>
      <c r="U21" s="85"/>
    </row>
    <row r="22" spans="2:21" ht="35.25" customHeight="1">
      <c r="B22" s="86" t="s">
        <v>19</v>
      </c>
      <c r="C22" s="87" t="s">
        <v>20</v>
      </c>
      <c r="D22" s="88" t="s">
        <v>21</v>
      </c>
      <c r="E22" s="88" t="s">
        <v>22</v>
      </c>
      <c r="F22" s="87" t="s">
        <v>23</v>
      </c>
      <c r="G22" s="5"/>
      <c r="H22" s="88" t="s">
        <v>24</v>
      </c>
      <c r="I22" s="88"/>
      <c r="J22" s="88" t="s">
        <v>25</v>
      </c>
      <c r="K22" s="88"/>
      <c r="L22" s="88" t="s">
        <v>26</v>
      </c>
      <c r="M22" s="89"/>
      <c r="N22" s="90" t="s">
        <v>27</v>
      </c>
      <c r="O22" s="91" t="s">
        <v>28</v>
      </c>
      <c r="P22" s="91" t="s">
        <v>29</v>
      </c>
      <c r="Q22" s="91" t="s">
        <v>30</v>
      </c>
      <c r="R22" s="91" t="s">
        <v>31</v>
      </c>
      <c r="S22" s="91" t="s">
        <v>32</v>
      </c>
      <c r="T22" s="91" t="s">
        <v>33</v>
      </c>
      <c r="U22" s="92" t="s">
        <v>34</v>
      </c>
    </row>
    <row r="23" spans="2:21" ht="42.75" customHeight="1">
      <c r="B23" s="86"/>
      <c r="C23" s="87"/>
      <c r="D23" s="88"/>
      <c r="E23" s="88"/>
      <c r="F23" s="87"/>
      <c r="G23" s="5" t="s">
        <v>35</v>
      </c>
      <c r="H23" s="5" t="s">
        <v>36</v>
      </c>
      <c r="I23" s="5" t="s">
        <v>37</v>
      </c>
      <c r="J23" s="5" t="s">
        <v>38</v>
      </c>
      <c r="K23" s="6" t="s">
        <v>39</v>
      </c>
      <c r="L23" s="5" t="s">
        <v>38</v>
      </c>
      <c r="M23" s="7" t="s">
        <v>39</v>
      </c>
      <c r="N23" s="90"/>
      <c r="O23" s="91"/>
      <c r="P23" s="91"/>
      <c r="Q23" s="91"/>
      <c r="R23" s="91"/>
      <c r="S23" s="91"/>
      <c r="T23" s="91"/>
      <c r="U23" s="92"/>
    </row>
    <row r="24" spans="2:21" ht="15">
      <c r="B24" s="77" t="s">
        <v>40</v>
      </c>
      <c r="C24" s="78"/>
      <c r="D24" s="8"/>
      <c r="E24" s="8"/>
      <c r="F24" s="8"/>
      <c r="G24" s="8"/>
      <c r="H24" s="8"/>
      <c r="I24" s="8"/>
      <c r="J24" s="8"/>
      <c r="K24" s="8"/>
      <c r="L24" s="8"/>
      <c r="M24" s="9"/>
      <c r="N24" s="10"/>
      <c r="O24" s="11"/>
      <c r="P24" s="8"/>
      <c r="Q24" s="8"/>
      <c r="R24" s="8"/>
      <c r="S24" s="8"/>
      <c r="T24" s="8"/>
      <c r="U24" s="12"/>
    </row>
    <row r="25" spans="2:21" ht="45" customHeight="1">
      <c r="B25" s="13">
        <v>1</v>
      </c>
      <c r="C25" s="14" t="s">
        <v>41</v>
      </c>
      <c r="D25" s="15" t="s">
        <v>42</v>
      </c>
      <c r="E25" s="16" t="s">
        <v>43</v>
      </c>
      <c r="F25" s="17">
        <v>60690.659999999996</v>
      </c>
      <c r="G25" s="18">
        <f>E25*F25</f>
        <v>60690.659999999996</v>
      </c>
      <c r="H25" s="18">
        <f>G25</f>
        <v>60690.659999999996</v>
      </c>
      <c r="I25" s="15"/>
      <c r="J25" s="15" t="s">
        <v>44</v>
      </c>
      <c r="K25" s="18">
        <f>H25</f>
        <v>60690.659999999996</v>
      </c>
      <c r="L25" s="14" t="s">
        <v>45</v>
      </c>
      <c r="M25" s="19">
        <v>123240</v>
      </c>
      <c r="N25" s="20" t="s">
        <v>46</v>
      </c>
      <c r="O25" s="14" t="s">
        <v>47</v>
      </c>
      <c r="P25" s="18">
        <f>G25</f>
        <v>60690.659999999996</v>
      </c>
      <c r="Q25" s="21" t="s">
        <v>48</v>
      </c>
      <c r="R25" s="22">
        <v>45170</v>
      </c>
      <c r="S25" s="22">
        <v>45292</v>
      </c>
      <c r="T25" s="22">
        <v>45323</v>
      </c>
      <c r="U25" s="23">
        <v>45505</v>
      </c>
    </row>
    <row r="26" spans="2:21" ht="60">
      <c r="B26" s="13">
        <v>2</v>
      </c>
      <c r="C26" s="14" t="s">
        <v>49</v>
      </c>
      <c r="D26" s="15" t="s">
        <v>42</v>
      </c>
      <c r="E26" s="16" t="s">
        <v>43</v>
      </c>
      <c r="F26" s="17">
        <v>7401.299999999999</v>
      </c>
      <c r="G26" s="18">
        <f>E26*F26</f>
        <v>7401.299999999999</v>
      </c>
      <c r="H26" s="18">
        <f>G26</f>
        <v>7401.299999999999</v>
      </c>
      <c r="I26" s="15"/>
      <c r="J26" s="15" t="s">
        <v>44</v>
      </c>
      <c r="K26" s="18">
        <f>H26</f>
        <v>7401.299999999999</v>
      </c>
      <c r="L26" s="14" t="s">
        <v>50</v>
      </c>
      <c r="M26" s="19">
        <v>20000</v>
      </c>
      <c r="N26" s="20" t="s">
        <v>46</v>
      </c>
      <c r="O26" s="14" t="s">
        <v>51</v>
      </c>
      <c r="P26" s="18">
        <f>G26</f>
        <v>7401.299999999999</v>
      </c>
      <c r="Q26" s="21" t="s">
        <v>48</v>
      </c>
      <c r="R26" s="22">
        <v>45170</v>
      </c>
      <c r="S26" s="22">
        <v>45292</v>
      </c>
      <c r="T26" s="22">
        <v>45323</v>
      </c>
      <c r="U26" s="23">
        <v>45505</v>
      </c>
    </row>
    <row r="27" spans="2:21" ht="60">
      <c r="B27" s="13">
        <v>3</v>
      </c>
      <c r="C27" s="14" t="s">
        <v>52</v>
      </c>
      <c r="D27" s="15" t="s">
        <v>42</v>
      </c>
      <c r="E27" s="16" t="s">
        <v>43</v>
      </c>
      <c r="F27" s="17">
        <v>96957.03</v>
      </c>
      <c r="G27" s="18">
        <f>E27*F27</f>
        <v>96957.03</v>
      </c>
      <c r="H27" s="18">
        <f>G27</f>
        <v>96957.03</v>
      </c>
      <c r="I27" s="15"/>
      <c r="J27" s="15" t="s">
        <v>53</v>
      </c>
      <c r="K27" s="18">
        <f>H27</f>
        <v>96957.03</v>
      </c>
      <c r="L27" s="14" t="s">
        <v>50</v>
      </c>
      <c r="M27" s="19">
        <v>120000</v>
      </c>
      <c r="N27" s="20" t="s">
        <v>46</v>
      </c>
      <c r="O27" s="14" t="s">
        <v>54</v>
      </c>
      <c r="P27" s="18">
        <f>G27</f>
        <v>96957.03</v>
      </c>
      <c r="Q27" s="21" t="s">
        <v>48</v>
      </c>
      <c r="R27" s="22">
        <v>45170</v>
      </c>
      <c r="S27" s="22">
        <v>45292</v>
      </c>
      <c r="T27" s="22">
        <v>45323</v>
      </c>
      <c r="U27" s="23">
        <v>45505</v>
      </c>
    </row>
    <row r="28" spans="2:21" ht="60">
      <c r="B28" s="13">
        <v>4</v>
      </c>
      <c r="C28" s="14" t="s">
        <v>55</v>
      </c>
      <c r="D28" s="15" t="s">
        <v>42</v>
      </c>
      <c r="E28" s="16">
        <v>3</v>
      </c>
      <c r="F28" s="17">
        <v>6907.879999999999</v>
      </c>
      <c r="G28" s="18">
        <f>E28*F28</f>
        <v>20723.64</v>
      </c>
      <c r="H28" s="18">
        <f>G28</f>
        <v>20723.64</v>
      </c>
      <c r="I28" s="15"/>
      <c r="J28" s="15" t="s">
        <v>56</v>
      </c>
      <c r="K28" s="18">
        <f>H28</f>
        <v>20723.64</v>
      </c>
      <c r="L28" s="14" t="s">
        <v>57</v>
      </c>
      <c r="M28" s="19">
        <v>51250</v>
      </c>
      <c r="N28" s="20" t="s">
        <v>46</v>
      </c>
      <c r="O28" s="14" t="s">
        <v>51</v>
      </c>
      <c r="P28" s="18">
        <f>G28</f>
        <v>20723.64</v>
      </c>
      <c r="Q28" s="21" t="s">
        <v>48</v>
      </c>
      <c r="R28" s="22">
        <v>45170</v>
      </c>
      <c r="S28" s="22">
        <v>45292</v>
      </c>
      <c r="T28" s="22">
        <v>45323</v>
      </c>
      <c r="U28" s="23">
        <v>45505</v>
      </c>
    </row>
    <row r="29" spans="2:21" ht="60">
      <c r="B29" s="13">
        <v>5</v>
      </c>
      <c r="C29" s="14" t="s">
        <v>58</v>
      </c>
      <c r="D29" s="15" t="s">
        <v>42</v>
      </c>
      <c r="E29" s="16">
        <v>2</v>
      </c>
      <c r="F29" s="17">
        <v>7154.589999999999</v>
      </c>
      <c r="G29" s="18">
        <f>E29*F29</f>
        <v>14309.179999999998</v>
      </c>
      <c r="H29" s="18">
        <f>G29</f>
        <v>14309.179999999998</v>
      </c>
      <c r="I29" s="15"/>
      <c r="J29" s="15" t="s">
        <v>56</v>
      </c>
      <c r="K29" s="18">
        <f>H29</f>
        <v>14309.179999999998</v>
      </c>
      <c r="L29" s="14" t="s">
        <v>57</v>
      </c>
      <c r="M29" s="19">
        <v>7650</v>
      </c>
      <c r="N29" s="20" t="s">
        <v>46</v>
      </c>
      <c r="O29" s="14" t="s">
        <v>59</v>
      </c>
      <c r="P29" s="18">
        <f>G29</f>
        <v>14309.179999999998</v>
      </c>
      <c r="Q29" s="21" t="s">
        <v>48</v>
      </c>
      <c r="R29" s="22">
        <v>45170</v>
      </c>
      <c r="S29" s="22">
        <v>45292</v>
      </c>
      <c r="T29" s="22">
        <v>45323</v>
      </c>
      <c r="U29" s="23">
        <v>45505</v>
      </c>
    </row>
    <row r="30" spans="2:21" ht="15">
      <c r="B30" s="13">
        <v>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24"/>
      <c r="N30" s="25"/>
      <c r="O30" s="14"/>
      <c r="P30" s="15"/>
      <c r="Q30" s="15"/>
      <c r="R30" s="15"/>
      <c r="S30" s="15"/>
      <c r="T30" s="15"/>
      <c r="U30" s="26"/>
    </row>
    <row r="31" spans="2:21" ht="15">
      <c r="B31" s="13">
        <v>7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24"/>
      <c r="N31" s="25"/>
      <c r="O31" s="14"/>
      <c r="P31" s="15"/>
      <c r="Q31" s="15"/>
      <c r="R31" s="15"/>
      <c r="S31" s="15"/>
      <c r="T31" s="15"/>
      <c r="U31" s="26"/>
    </row>
    <row r="32" spans="2:21" ht="15">
      <c r="B32" s="13">
        <v>8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4"/>
      <c r="N32" s="25"/>
      <c r="O32" s="14"/>
      <c r="P32" s="15"/>
      <c r="Q32" s="15"/>
      <c r="R32" s="15"/>
      <c r="S32" s="15"/>
      <c r="T32" s="15"/>
      <c r="U32" s="26"/>
    </row>
    <row r="33" spans="2:21" ht="15">
      <c r="B33" s="13">
        <v>9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24"/>
      <c r="N33" s="25"/>
      <c r="O33" s="14"/>
      <c r="P33" s="15"/>
      <c r="Q33" s="15"/>
      <c r="R33" s="15"/>
      <c r="S33" s="15"/>
      <c r="T33" s="15"/>
      <c r="U33" s="26"/>
    </row>
    <row r="34" spans="2:21" ht="15">
      <c r="B34" s="75" t="s">
        <v>60</v>
      </c>
      <c r="C34" s="76"/>
      <c r="D34" s="76"/>
      <c r="E34" s="76"/>
      <c r="F34" s="76"/>
      <c r="G34" s="27">
        <f>SUM(G25:G33)</f>
        <v>200081.81</v>
      </c>
      <c r="H34" s="15"/>
      <c r="I34" s="15"/>
      <c r="J34" s="15"/>
      <c r="K34" s="15"/>
      <c r="L34" s="15"/>
      <c r="M34" s="24"/>
      <c r="N34" s="25"/>
      <c r="O34" s="14"/>
      <c r="P34" s="15"/>
      <c r="Q34" s="15"/>
      <c r="R34" s="15"/>
      <c r="S34" s="15"/>
      <c r="T34" s="15"/>
      <c r="U34" s="26"/>
    </row>
    <row r="35" spans="2:21" ht="15">
      <c r="B35" s="77" t="s">
        <v>61</v>
      </c>
      <c r="C35" s="78"/>
      <c r="D35" s="8"/>
      <c r="E35" s="8"/>
      <c r="F35" s="8"/>
      <c r="G35" s="8"/>
      <c r="H35" s="8"/>
      <c r="I35" s="8"/>
      <c r="J35" s="8"/>
      <c r="K35" s="8"/>
      <c r="L35" s="8"/>
      <c r="M35" s="9"/>
      <c r="N35" s="10"/>
      <c r="O35" s="11"/>
      <c r="P35" s="8"/>
      <c r="Q35" s="8"/>
      <c r="R35" s="8"/>
      <c r="S35" s="8"/>
      <c r="T35" s="8"/>
      <c r="U35" s="12"/>
    </row>
    <row r="36" spans="2:21" ht="15">
      <c r="B36" s="25">
        <v>1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24"/>
      <c r="N36" s="25"/>
      <c r="O36" s="14"/>
      <c r="P36" s="15"/>
      <c r="Q36" s="15"/>
      <c r="R36" s="15"/>
      <c r="S36" s="15"/>
      <c r="T36" s="15"/>
      <c r="U36" s="26"/>
    </row>
    <row r="37" spans="2:21" ht="15">
      <c r="B37" s="25">
        <v>2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24"/>
      <c r="N37" s="25"/>
      <c r="O37" s="14"/>
      <c r="P37" s="15"/>
      <c r="Q37" s="15"/>
      <c r="R37" s="15"/>
      <c r="S37" s="15"/>
      <c r="T37" s="15"/>
      <c r="U37" s="26"/>
    </row>
    <row r="38" spans="2:21" ht="15">
      <c r="B38" s="25">
        <v>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24"/>
      <c r="N38" s="25"/>
      <c r="O38" s="14"/>
      <c r="P38" s="15"/>
      <c r="Q38" s="15"/>
      <c r="R38" s="15"/>
      <c r="S38" s="15"/>
      <c r="T38" s="15"/>
      <c r="U38" s="26"/>
    </row>
    <row r="39" spans="2:21" ht="15">
      <c r="B39" s="25">
        <v>4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24"/>
      <c r="N39" s="25"/>
      <c r="O39" s="14"/>
      <c r="P39" s="15"/>
      <c r="Q39" s="15"/>
      <c r="R39" s="15"/>
      <c r="S39" s="15"/>
      <c r="T39" s="15"/>
      <c r="U39" s="26"/>
    </row>
    <row r="40" spans="2:21" ht="15">
      <c r="B40" s="25">
        <v>5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24"/>
      <c r="N40" s="25"/>
      <c r="O40" s="14"/>
      <c r="P40" s="15"/>
      <c r="Q40" s="15"/>
      <c r="R40" s="15"/>
      <c r="S40" s="15"/>
      <c r="T40" s="15"/>
      <c r="U40" s="26"/>
    </row>
    <row r="41" spans="2:21" ht="15">
      <c r="B41" s="25">
        <v>6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24"/>
      <c r="N41" s="25"/>
      <c r="O41" s="14"/>
      <c r="P41" s="15"/>
      <c r="Q41" s="15"/>
      <c r="R41" s="15"/>
      <c r="S41" s="15"/>
      <c r="T41" s="15"/>
      <c r="U41" s="26"/>
    </row>
    <row r="42" spans="2:21" ht="15">
      <c r="B42" s="25">
        <v>7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24"/>
      <c r="N42" s="25"/>
      <c r="O42" s="14"/>
      <c r="P42" s="15"/>
      <c r="Q42" s="15"/>
      <c r="R42" s="15"/>
      <c r="S42" s="15"/>
      <c r="T42" s="15"/>
      <c r="U42" s="26"/>
    </row>
    <row r="43" spans="2:21" ht="15">
      <c r="B43" s="25">
        <v>8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24"/>
      <c r="N43" s="25"/>
      <c r="O43" s="14"/>
      <c r="P43" s="15"/>
      <c r="Q43" s="15"/>
      <c r="R43" s="15"/>
      <c r="S43" s="15"/>
      <c r="T43" s="15"/>
      <c r="U43" s="26"/>
    </row>
    <row r="44" spans="2:21" ht="15">
      <c r="B44" s="25">
        <v>9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24"/>
      <c r="N44" s="25"/>
      <c r="O44" s="14"/>
      <c r="P44" s="15"/>
      <c r="Q44" s="15"/>
      <c r="R44" s="15"/>
      <c r="S44" s="15"/>
      <c r="T44" s="15"/>
      <c r="U44" s="26"/>
    </row>
    <row r="45" spans="2:21" ht="15">
      <c r="B45" s="75" t="s">
        <v>60</v>
      </c>
      <c r="C45" s="76"/>
      <c r="D45" s="76"/>
      <c r="E45" s="76"/>
      <c r="F45" s="76"/>
      <c r="G45" s="28">
        <f>SUM(G36:G44)</f>
        <v>0</v>
      </c>
      <c r="H45" s="15"/>
      <c r="I45" s="15"/>
      <c r="J45" s="15"/>
      <c r="K45" s="15"/>
      <c r="L45" s="15"/>
      <c r="M45" s="24"/>
      <c r="N45" s="25"/>
      <c r="O45" s="14"/>
      <c r="P45" s="15"/>
      <c r="Q45" s="15"/>
      <c r="R45" s="15"/>
      <c r="S45" s="15"/>
      <c r="T45" s="15"/>
      <c r="U45" s="26"/>
    </row>
    <row r="46" spans="2:21" ht="15.75" thickBot="1">
      <c r="B46" s="77" t="s">
        <v>62</v>
      </c>
      <c r="C46" s="78"/>
      <c r="D46" s="8"/>
      <c r="E46" s="8"/>
      <c r="F46" s="8"/>
      <c r="G46" s="8"/>
      <c r="H46" s="8"/>
      <c r="I46" s="8"/>
      <c r="J46" s="8"/>
      <c r="K46" s="8"/>
      <c r="L46" s="8"/>
      <c r="M46" s="9"/>
      <c r="N46" s="29"/>
      <c r="O46" s="30"/>
      <c r="P46" s="31"/>
      <c r="Q46" s="31"/>
      <c r="R46" s="31"/>
      <c r="S46" s="31"/>
      <c r="T46" s="31"/>
      <c r="U46" s="32"/>
    </row>
    <row r="47" spans="2:21" ht="90">
      <c r="B47" s="25">
        <v>1</v>
      </c>
      <c r="C47" s="14" t="s">
        <v>63</v>
      </c>
      <c r="D47" s="15" t="s">
        <v>64</v>
      </c>
      <c r="E47" s="15">
        <v>1</v>
      </c>
      <c r="F47" s="17">
        <v>8141.429999999999</v>
      </c>
      <c r="G47" s="18">
        <f>E47*F47</f>
        <v>8141.429999999999</v>
      </c>
      <c r="H47" s="18">
        <f>G47</f>
        <v>8141.429999999999</v>
      </c>
      <c r="I47" s="15"/>
      <c r="J47" s="14"/>
      <c r="K47" s="18">
        <f>F47</f>
        <v>8141.429999999999</v>
      </c>
      <c r="L47" s="15"/>
      <c r="M47" s="24"/>
      <c r="N47" s="33" t="s">
        <v>65</v>
      </c>
      <c r="O47" s="34" t="s">
        <v>66</v>
      </c>
      <c r="P47" s="35">
        <f>G47</f>
        <v>8141.429999999999</v>
      </c>
      <c r="Q47" s="36" t="s">
        <v>67</v>
      </c>
      <c r="R47" s="37" t="s">
        <v>68</v>
      </c>
      <c r="S47" s="38">
        <v>44774</v>
      </c>
      <c r="T47" s="37" t="s">
        <v>69</v>
      </c>
      <c r="U47" s="39">
        <v>44958</v>
      </c>
    </row>
    <row r="48" spans="2:21" ht="45">
      <c r="B48" s="25">
        <v>2</v>
      </c>
      <c r="C48" s="14" t="s">
        <v>70</v>
      </c>
      <c r="D48" s="15" t="s">
        <v>64</v>
      </c>
      <c r="E48" s="15">
        <v>1</v>
      </c>
      <c r="F48" s="15">
        <v>1800</v>
      </c>
      <c r="G48" s="18">
        <f>F48</f>
        <v>1800</v>
      </c>
      <c r="H48" s="18">
        <f>G48</f>
        <v>1800</v>
      </c>
      <c r="I48" s="15"/>
      <c r="J48" s="40" t="s">
        <v>71</v>
      </c>
      <c r="K48" s="18">
        <f>F48</f>
        <v>1800</v>
      </c>
      <c r="L48" s="41" t="s">
        <v>72</v>
      </c>
      <c r="M48" s="24">
        <v>2500</v>
      </c>
      <c r="N48" s="42" t="s">
        <v>73</v>
      </c>
      <c r="O48" s="43" t="s">
        <v>74</v>
      </c>
      <c r="P48" s="18">
        <f>G48</f>
        <v>1800</v>
      </c>
      <c r="Q48" s="15" t="s">
        <v>67</v>
      </c>
      <c r="R48" s="22">
        <v>45139</v>
      </c>
      <c r="S48" s="22">
        <v>45170</v>
      </c>
      <c r="T48" s="22">
        <v>45170</v>
      </c>
      <c r="U48" s="23">
        <v>45536</v>
      </c>
    </row>
    <row r="49" spans="2:21" ht="45">
      <c r="B49" s="25">
        <v>3</v>
      </c>
      <c r="C49" s="14" t="s">
        <v>75</v>
      </c>
      <c r="D49" s="15" t="s">
        <v>64</v>
      </c>
      <c r="E49" s="15">
        <v>1</v>
      </c>
      <c r="F49" s="15">
        <v>146</v>
      </c>
      <c r="G49" s="15">
        <f>F49</f>
        <v>146</v>
      </c>
      <c r="H49" s="15">
        <f>G49</f>
        <v>146</v>
      </c>
      <c r="I49" s="15"/>
      <c r="J49" s="14" t="s">
        <v>76</v>
      </c>
      <c r="K49" s="18">
        <f>F49</f>
        <v>146</v>
      </c>
      <c r="L49" s="41" t="s">
        <v>77</v>
      </c>
      <c r="M49" s="24">
        <v>179</v>
      </c>
      <c r="N49" s="42" t="s">
        <v>73</v>
      </c>
      <c r="O49" s="43" t="s">
        <v>74</v>
      </c>
      <c r="P49" s="18">
        <f>G49</f>
        <v>146</v>
      </c>
      <c r="Q49" s="15" t="s">
        <v>67</v>
      </c>
      <c r="R49" s="22">
        <v>45139</v>
      </c>
      <c r="S49" s="22">
        <v>45170</v>
      </c>
      <c r="T49" s="22">
        <v>45170</v>
      </c>
      <c r="U49" s="23">
        <v>45536</v>
      </c>
    </row>
    <row r="50" spans="2:21" ht="105">
      <c r="B50" s="25">
        <v>4</v>
      </c>
      <c r="C50" s="14" t="s">
        <v>78</v>
      </c>
      <c r="D50" s="15" t="s">
        <v>64</v>
      </c>
      <c r="E50" s="15">
        <v>1</v>
      </c>
      <c r="F50" s="17">
        <v>12335.5</v>
      </c>
      <c r="G50" s="18">
        <f>E50*F50</f>
        <v>12335.5</v>
      </c>
      <c r="H50" s="15"/>
      <c r="I50" s="18">
        <f>G50</f>
        <v>12335.5</v>
      </c>
      <c r="J50" s="14"/>
      <c r="K50" s="18">
        <f>F50</f>
        <v>12335.5</v>
      </c>
      <c r="L50" s="41"/>
      <c r="M50" s="24"/>
      <c r="N50" s="42" t="s">
        <v>79</v>
      </c>
      <c r="O50" s="44" t="s">
        <v>80</v>
      </c>
      <c r="P50" s="18">
        <f>K50</f>
        <v>12335.5</v>
      </c>
      <c r="Q50" s="15" t="s">
        <v>67</v>
      </c>
      <c r="R50" s="22">
        <v>45139</v>
      </c>
      <c r="S50" s="22">
        <v>45139</v>
      </c>
      <c r="T50" s="22">
        <v>45170</v>
      </c>
      <c r="U50" s="23">
        <v>45536</v>
      </c>
    </row>
    <row r="51" spans="2:21" ht="15">
      <c r="B51" s="25">
        <v>5</v>
      </c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24"/>
      <c r="N51" s="25"/>
      <c r="O51" s="14"/>
      <c r="P51" s="15"/>
      <c r="Q51" s="15"/>
      <c r="R51" s="15"/>
      <c r="S51" s="15"/>
      <c r="T51" s="15"/>
      <c r="U51" s="26"/>
    </row>
    <row r="52" spans="2:21" ht="15">
      <c r="B52" s="25">
        <v>6</v>
      </c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24"/>
      <c r="N52" s="25"/>
      <c r="O52" s="14"/>
      <c r="P52" s="15"/>
      <c r="Q52" s="15"/>
      <c r="R52" s="15"/>
      <c r="S52" s="15"/>
      <c r="T52" s="15"/>
      <c r="U52" s="26"/>
    </row>
    <row r="53" spans="2:21" ht="15">
      <c r="B53" s="25">
        <v>7</v>
      </c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24"/>
      <c r="N53" s="25"/>
      <c r="O53" s="14"/>
      <c r="P53" s="15"/>
      <c r="Q53" s="15"/>
      <c r="R53" s="15"/>
      <c r="S53" s="15"/>
      <c r="T53" s="15"/>
      <c r="U53" s="26"/>
    </row>
    <row r="54" spans="2:21" ht="15">
      <c r="B54" s="25">
        <v>8</v>
      </c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24"/>
      <c r="N54" s="25"/>
      <c r="O54" s="14"/>
      <c r="P54" s="15"/>
      <c r="Q54" s="15"/>
      <c r="R54" s="15"/>
      <c r="S54" s="15"/>
      <c r="T54" s="15"/>
      <c r="U54" s="26"/>
    </row>
    <row r="55" spans="2:21" ht="15">
      <c r="B55" s="25">
        <v>9</v>
      </c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24"/>
      <c r="N55" s="25"/>
      <c r="O55" s="14"/>
      <c r="P55" s="15"/>
      <c r="Q55" s="15"/>
      <c r="R55" s="15"/>
      <c r="S55" s="15"/>
      <c r="T55" s="15"/>
      <c r="U55" s="26"/>
    </row>
    <row r="56" spans="2:21" ht="15.75" thickBot="1">
      <c r="B56" s="79" t="s">
        <v>81</v>
      </c>
      <c r="C56" s="80"/>
      <c r="D56" s="80"/>
      <c r="E56" s="80"/>
      <c r="F56" s="80"/>
      <c r="G56" s="45">
        <f>SUM(G47:G55)</f>
        <v>22422.93</v>
      </c>
      <c r="H56" s="46"/>
      <c r="I56" s="46"/>
      <c r="J56" s="46"/>
      <c r="K56" s="46"/>
      <c r="L56" s="46"/>
      <c r="M56" s="47"/>
      <c r="N56" s="48"/>
      <c r="O56" s="49"/>
      <c r="P56" s="46"/>
      <c r="Q56" s="46"/>
      <c r="R56" s="46"/>
      <c r="S56" s="46"/>
      <c r="T56" s="46"/>
      <c r="U56" s="50"/>
    </row>
    <row r="57" spans="2:8" ht="15">
      <c r="B57" s="51">
        <v>1</v>
      </c>
      <c r="C57" s="93" t="s">
        <v>82</v>
      </c>
      <c r="D57" s="93"/>
      <c r="E57" s="93"/>
      <c r="F57" s="93"/>
      <c r="G57" s="52">
        <f>SUM(H25:H33)+SUM(H47:H50)</f>
        <v>210169.24</v>
      </c>
      <c r="H57" s="53"/>
    </row>
    <row r="58" spans="2:11" ht="15">
      <c r="B58" s="54" t="s">
        <v>83</v>
      </c>
      <c r="C58" s="94" t="s">
        <v>84</v>
      </c>
      <c r="D58" s="94"/>
      <c r="E58" s="94"/>
      <c r="F58" s="94"/>
      <c r="G58" s="55"/>
      <c r="J58" s="56" t="s">
        <v>85</v>
      </c>
      <c r="K58" s="56">
        <v>4.9342</v>
      </c>
    </row>
    <row r="59" spans="2:7" ht="15">
      <c r="B59" s="54" t="s">
        <v>86</v>
      </c>
      <c r="C59" s="94" t="s">
        <v>87</v>
      </c>
      <c r="D59" s="94"/>
      <c r="E59" s="94"/>
      <c r="F59" s="94"/>
      <c r="G59" s="55"/>
    </row>
    <row r="60" spans="2:7" ht="15">
      <c r="B60" s="57">
        <v>2</v>
      </c>
      <c r="C60" s="94" t="s">
        <v>88</v>
      </c>
      <c r="D60" s="94"/>
      <c r="E60" s="94"/>
      <c r="F60" s="94"/>
      <c r="G60" s="55">
        <f>ROUND((G57*0.19),2)</f>
        <v>39932.16</v>
      </c>
    </row>
    <row r="61" spans="2:7" ht="15">
      <c r="B61" s="57">
        <v>3</v>
      </c>
      <c r="C61" s="94" t="s">
        <v>89</v>
      </c>
      <c r="D61" s="94"/>
      <c r="E61" s="94"/>
      <c r="F61" s="94"/>
      <c r="G61" s="58">
        <f>G57+G60</f>
        <v>250101.4</v>
      </c>
    </row>
    <row r="62" spans="2:8" ht="15">
      <c r="B62" s="57">
        <v>4</v>
      </c>
      <c r="C62" s="94" t="s">
        <v>90</v>
      </c>
      <c r="D62" s="94"/>
      <c r="E62" s="94"/>
      <c r="F62" s="94"/>
      <c r="G62" s="58">
        <f>I50</f>
        <v>12335.5</v>
      </c>
      <c r="H62" s="53"/>
    </row>
    <row r="63" spans="2:7" ht="15">
      <c r="B63" s="57">
        <v>5</v>
      </c>
      <c r="C63" s="94" t="s">
        <v>91</v>
      </c>
      <c r="D63" s="94"/>
      <c r="E63" s="94"/>
      <c r="F63" s="94"/>
      <c r="G63" s="58">
        <f>ROUND((G62*0.19),2)</f>
        <v>2343.75</v>
      </c>
    </row>
    <row r="64" spans="2:7" ht="15">
      <c r="B64" s="57">
        <v>6</v>
      </c>
      <c r="C64" s="94" t="s">
        <v>92</v>
      </c>
      <c r="D64" s="94"/>
      <c r="E64" s="94"/>
      <c r="F64" s="94"/>
      <c r="G64" s="58">
        <f>ROUND((G62+G63),2)</f>
        <v>14679.25</v>
      </c>
    </row>
    <row r="65" spans="2:8" ht="15">
      <c r="B65" s="57">
        <v>7</v>
      </c>
      <c r="C65" s="94" t="s">
        <v>93</v>
      </c>
      <c r="D65" s="94"/>
      <c r="E65" s="94"/>
      <c r="F65" s="94"/>
      <c r="G65" s="59">
        <f>G57+G62</f>
        <v>222504.74</v>
      </c>
      <c r="H65" s="53"/>
    </row>
    <row r="66" spans="2:7" ht="15">
      <c r="B66" s="57">
        <v>8</v>
      </c>
      <c r="C66" s="94" t="s">
        <v>94</v>
      </c>
      <c r="D66" s="94"/>
      <c r="E66" s="94"/>
      <c r="F66" s="94"/>
      <c r="G66" s="55">
        <f>G60+G63</f>
        <v>42275.91</v>
      </c>
    </row>
    <row r="67" spans="2:8" ht="15.75" thickBot="1">
      <c r="B67" s="60">
        <v>9</v>
      </c>
      <c r="C67" s="95" t="s">
        <v>95</v>
      </c>
      <c r="D67" s="95"/>
      <c r="E67" s="95"/>
      <c r="F67" s="95"/>
      <c r="G67" s="61">
        <f>G65+G66</f>
        <v>264780.65</v>
      </c>
      <c r="H67" s="53"/>
    </row>
  </sheetData>
  <sheetProtection/>
  <mergeCells count="48">
    <mergeCell ref="C58:F58"/>
    <mergeCell ref="C66:F66"/>
    <mergeCell ref="C67:F67"/>
    <mergeCell ref="C60:F60"/>
    <mergeCell ref="C61:F61"/>
    <mergeCell ref="C62:F62"/>
    <mergeCell ref="C63:F63"/>
    <mergeCell ref="C64:F64"/>
    <mergeCell ref="C65:F65"/>
    <mergeCell ref="C59:F59"/>
    <mergeCell ref="B24:C24"/>
    <mergeCell ref="B34:F34"/>
    <mergeCell ref="Q22:Q23"/>
    <mergeCell ref="R22:R23"/>
    <mergeCell ref="C57:F57"/>
    <mergeCell ref="O22:O23"/>
    <mergeCell ref="P22:P23"/>
    <mergeCell ref="S22:S23"/>
    <mergeCell ref="T22:T23"/>
    <mergeCell ref="U22:U23"/>
    <mergeCell ref="B45:F45"/>
    <mergeCell ref="B46:C46"/>
    <mergeCell ref="B56:F56"/>
    <mergeCell ref="N20:U20"/>
    <mergeCell ref="B21:M21"/>
    <mergeCell ref="N21:U21"/>
    <mergeCell ref="B22:B23"/>
    <mergeCell ref="C22:C23"/>
    <mergeCell ref="D22:D23"/>
    <mergeCell ref="E22:E23"/>
    <mergeCell ref="F22:F23"/>
    <mergeCell ref="H22:I22"/>
    <mergeCell ref="J22:K22"/>
    <mergeCell ref="B35:C35"/>
    <mergeCell ref="L22:M22"/>
    <mergeCell ref="N22:N23"/>
    <mergeCell ref="B16:C16"/>
    <mergeCell ref="D16:M16"/>
    <mergeCell ref="B17:C17"/>
    <mergeCell ref="D17:M17"/>
    <mergeCell ref="B18:C18"/>
    <mergeCell ref="D18:M18"/>
    <mergeCell ref="B4:M4"/>
    <mergeCell ref="B12:H12"/>
    <mergeCell ref="B14:C14"/>
    <mergeCell ref="D14:M14"/>
    <mergeCell ref="B15:C15"/>
    <mergeCell ref="D15:M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Szabo Ferenc</cp:lastModifiedBy>
  <cp:lastPrinted>2023-02-22T10:19:27Z</cp:lastPrinted>
  <dcterms:created xsi:type="dcterms:W3CDTF">2023-02-21T12:58:55Z</dcterms:created>
  <dcterms:modified xsi:type="dcterms:W3CDTF">2023-04-13T10:06:57Z</dcterms:modified>
  <cp:category/>
  <cp:version/>
  <cp:contentType/>
  <cp:contentStatus/>
</cp:coreProperties>
</file>